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60" tabRatio="478"/>
  </bookViews>
  <sheets>
    <sheet name="Feuille de temps hebdomadaire" sheetId="1" r:id="rId1"/>
  </sheets>
  <definedNames>
    <definedName name="Hourly_Rate">'Feuille de temps hebdomadaire'!$C$10</definedName>
    <definedName name="Week_Start">'Feuille de temps hebdomadaire'!$C$5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I12" i="1"/>
  <c r="L12" i="1"/>
  <c r="H13" i="1"/>
  <c r="I13" i="1"/>
  <c r="L13" i="1"/>
  <c r="H14" i="1"/>
  <c r="I14" i="1"/>
  <c r="L14" i="1"/>
  <c r="H15" i="1"/>
  <c r="I15" i="1"/>
  <c r="L15" i="1"/>
  <c r="H16" i="1"/>
  <c r="I16" i="1"/>
  <c r="L16" i="1"/>
  <c r="H17" i="1"/>
  <c r="I17" i="1"/>
  <c r="L17" i="1"/>
  <c r="H18" i="1"/>
  <c r="I18" i="1"/>
  <c r="L18" i="1"/>
  <c r="L19" i="1"/>
  <c r="C12" i="1"/>
  <c r="B12" i="1"/>
  <c r="C13" i="1"/>
  <c r="B13" i="1"/>
  <c r="C14" i="1"/>
  <c r="B14" i="1"/>
  <c r="C15" i="1"/>
  <c r="B15" i="1"/>
  <c r="C16" i="1"/>
  <c r="B16" i="1"/>
  <c r="C17" i="1"/>
  <c r="B17" i="1"/>
  <c r="C18" i="1"/>
  <c r="B18" i="1"/>
  <c r="H19" i="1"/>
  <c r="I19" i="1"/>
  <c r="J19" i="1"/>
  <c r="K19" i="1"/>
</calcChain>
</file>

<file path=xl/sharedStrings.xml><?xml version="1.0" encoding="utf-8"?>
<sst xmlns="http://schemas.openxmlformats.org/spreadsheetml/2006/main" count="27" uniqueCount="25">
  <si>
    <t>Date</t>
  </si>
  <si>
    <t>Total</t>
  </si>
  <si>
    <t>Feuille de temps hebdomadaire</t>
  </si>
  <si>
    <t>Debut semaine :</t>
  </si>
  <si>
    <t>[Tapez un nom ici]</t>
  </si>
  <si>
    <t>[Téléphone]</t>
  </si>
  <si>
    <t>[Adresse e-mail]</t>
  </si>
  <si>
    <t>E-mail :</t>
  </si>
  <si>
    <t>Jour</t>
  </si>
  <si>
    <t>Tarif horaire :</t>
  </si>
  <si>
    <t>Heure d'arrivée</t>
  </si>
  <si>
    <t>Heure de départ</t>
  </si>
  <si>
    <t>Heure d'arrivée 2</t>
  </si>
  <si>
    <t>Heure de départ 2</t>
  </si>
  <si>
    <t>Heures normales</t>
  </si>
  <si>
    <t>Heures supp. (1,5 x tarif)</t>
  </si>
  <si>
    <t>Heures de congés</t>
  </si>
  <si>
    <t>Heures congés maladie</t>
  </si>
  <si>
    <t>Paie totale</t>
  </si>
  <si>
    <t>Signature du responsable</t>
  </si>
  <si>
    <t>Spirit of Boz, Association Julien Friedler pour l'Art Contemporain</t>
  </si>
  <si>
    <t>Corso Italia 3 - 18012 Bordighera - Italy</t>
  </si>
  <si>
    <t>Tél. :</t>
  </si>
  <si>
    <t>Nom :</t>
  </si>
  <si>
    <t xml:space="preserve">Signature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</si>
</sst>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#,##0.00_);[Red]\(&quot;€&quot;#,##0.00\)"/>
    <numFmt numFmtId="44" formatCode="_(&quot;€&quot;* #,##0.00_);_(&quot;€&quot;* \(#,##0.00\);_(&quot;€&quot;* &quot;-&quot;??_);_(@_)"/>
    <numFmt numFmtId="164" formatCode="h:mm;@"/>
  </numFmts>
  <fonts count="7" x14ac:knownFonts="1">
    <font>
      <sz val="12"/>
      <color theme="3"/>
      <name val="Arial Narrow"/>
      <family val="2"/>
      <scheme val="minor"/>
    </font>
    <font>
      <b/>
      <sz val="13"/>
      <color theme="3"/>
      <name val="Arial Narrow"/>
      <family val="2"/>
      <scheme val="minor"/>
    </font>
    <font>
      <b/>
      <sz val="20"/>
      <color theme="3"/>
      <name val="Arial Narrow"/>
      <family val="2"/>
      <scheme val="minor"/>
    </font>
    <font>
      <b/>
      <sz val="12"/>
      <color theme="3"/>
      <name val="Arial Narrow"/>
      <family val="2"/>
      <scheme val="minor"/>
    </font>
    <font>
      <sz val="10"/>
      <color theme="3"/>
      <name val="Arial Narrow"/>
      <family val="2"/>
      <scheme val="minor"/>
    </font>
    <font>
      <u/>
      <sz val="12"/>
      <color theme="10"/>
      <name val="Arial Narrow"/>
      <family val="2"/>
      <scheme val="minor"/>
    </font>
    <font>
      <u/>
      <sz val="12"/>
      <color theme="11"/>
      <name val="Arial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3"/>
      </top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5" tint="0.39994506668294322"/>
      </bottom>
      <diagonal/>
    </border>
    <border>
      <left/>
      <right/>
      <top/>
      <bottom style="thin">
        <color theme="5" tint="-0.24994659260841701"/>
      </bottom>
      <diagonal/>
    </border>
  </borders>
  <cellStyleXfs count="6">
    <xf numFmtId="0" fontId="0" fillId="0" borderId="0"/>
    <xf numFmtId="0" fontId="2" fillId="0" borderId="2" applyNumberFormat="0" applyFill="0" applyAlignment="0" applyProtection="0"/>
    <xf numFmtId="0" fontId="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/>
    <xf numFmtId="0" fontId="0" fillId="0" borderId="4" xfId="0" applyBorder="1" applyAlignment="1"/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 applyFont="1" applyAlignment="1">
      <alignment horizontal="left" indent="1"/>
    </xf>
    <xf numFmtId="0" fontId="0" fillId="0" borderId="0" xfId="0" applyAlignment="1"/>
    <xf numFmtId="0" fontId="0" fillId="0" borderId="0" xfId="0" applyAlignment="1">
      <alignment horizontal="left" indent="1"/>
    </xf>
    <xf numFmtId="44" fontId="0" fillId="0" borderId="0" xfId="0" applyNumberFormat="1" applyFont="1" applyAlignment="1"/>
    <xf numFmtId="0" fontId="0" fillId="0" borderId="0" xfId="0" applyNumberFormat="1" applyFont="1" applyAlignment="1"/>
    <xf numFmtId="8" fontId="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/>
    <xf numFmtId="0" fontId="0" fillId="0" borderId="0" xfId="0" applyAlignment="1">
      <alignment horizontal="right" wrapText="1"/>
    </xf>
    <xf numFmtId="0" fontId="1" fillId="2" borderId="3" xfId="2" applyFill="1" applyAlignment="1">
      <alignment horizontal="left"/>
    </xf>
    <xf numFmtId="0" fontId="2" fillId="0" borderId="2" xfId="1" applyAlignment="1">
      <alignment horizontal="left"/>
    </xf>
    <xf numFmtId="0" fontId="4" fillId="0" borderId="1" xfId="0" applyFont="1" applyFill="1" applyBorder="1" applyAlignment="1"/>
    <xf numFmtId="0" fontId="0" fillId="0" borderId="0" xfId="0" applyFont="1" applyAlignment="1">
      <alignment horizontal="center"/>
    </xf>
    <xf numFmtId="0" fontId="2" fillId="2" borderId="3" xfId="2" applyFont="1" applyFill="1" applyAlignment="1">
      <alignment horizontal="left"/>
    </xf>
  </cellXfs>
  <cellStyles count="6">
    <cellStyle name="Lien hypertexte" xfId="4" builtinId="8" hidden="1"/>
    <cellStyle name="Lien hypertexte visité" xfId="5" builtinId="9" hidden="1"/>
    <cellStyle name="Normal" xfId="0" builtinId="0" customBuiltin="1"/>
    <cellStyle name="Titre 1" xfId="1" builtinId="16" customBuiltin="1"/>
    <cellStyle name="Titre 2" xfId="2" builtinId="17" customBuiltin="1"/>
    <cellStyle name="Titre 4" xfId="3" builtinId="19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34" formatCode="_(&quot;€&quot;* #,##0.00_);_(&quot;€&quot;* \(#,##0.00\);_(&quot;€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numFmt numFmtId="165" formatCode="_(&quot;$&quot;* #,##0.00_);_(&quot;$&quot;* \(#,##0.00\);_(&quot;$&quot;* &quot;-&quot;??_);_(@_)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numFmt numFmtId="0" formatCode="General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numFmt numFmtId="0" formatCode="General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numFmt numFmtId="164" formatCode="h:mm;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numFmt numFmtId="164" formatCode="h:mm;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numFmt numFmtId="164" formatCode="h:mm;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numFmt numFmtId="166" formatCode="[$-409]h:mm\ AM/PM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numFmt numFmtId="167" formatCode="m/d/yyyy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numFmt numFmtId="0" formatCode="General"/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ill>
        <patternFill patternType="solid">
          <fgColor theme="5"/>
          <bgColor theme="5" tint="0.39994506668294322"/>
        </patternFill>
      </fill>
    </dxf>
    <dxf>
      <font>
        <b/>
        <color theme="0"/>
      </font>
      <fill>
        <patternFill patternType="solid">
          <fgColor theme="5" tint="-0.24994659260841701"/>
          <bgColor theme="5" tint="-0.24994659260841701"/>
        </patternFill>
      </fill>
      <border>
        <top style="medium">
          <color theme="0"/>
        </top>
      </border>
    </dxf>
    <dxf>
      <font>
        <b/>
        <i val="0"/>
        <color theme="0"/>
      </font>
      <fill>
        <patternFill patternType="solid">
          <fgColor theme="5" tint="-0.24994659260841701"/>
          <bgColor theme="5" tint="-0.24994659260841701"/>
        </patternFill>
      </fill>
      <border>
        <bottom style="medium">
          <color theme="0"/>
        </bottom>
      </border>
    </dxf>
    <dxf>
      <font>
        <color theme="3"/>
      </font>
      <fill>
        <patternFill patternType="solid">
          <fgColor theme="5" tint="0.59996337778862885"/>
          <bgColor theme="5" tint="0.79998168889431442"/>
        </patternFill>
      </fill>
    </dxf>
  </dxfs>
  <tableStyles count="1" defaultTableStyle="TableStyleMedium2" defaultPivotStyle="PivotStyleLight16">
    <tableStyle name="Consultant Timesheet" pivot="0" count="4">
      <tableStyleElement type="wholeTable" dxfId="28"/>
      <tableStyleElement type="headerRow" dxfId="27"/>
      <tableStyleElement type="totalRow" dxfId="26"/>
      <tableStyleElement type="firstRow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546101</xdr:colOff>
      <xdr:row>2</xdr:row>
      <xdr:rowOff>63500</xdr:rowOff>
    </xdr:from>
    <xdr:to>
      <xdr:col>10</xdr:col>
      <xdr:colOff>725685</xdr:colOff>
      <xdr:row>9</xdr:row>
      <xdr:rowOff>139700</xdr:rowOff>
    </xdr:to>
    <xdr:pic>
      <xdr:nvPicPr>
        <xdr:cNvPr id="2" name="Image 1" descr="LogoBOZportrai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0701" y="1168400"/>
          <a:ext cx="1246384" cy="1587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1:L19" totalsRowCount="1" headerRowDxfId="24" dataDxfId="23" totalsRowDxfId="22">
  <tableColumns count="11">
    <tableColumn id="1" name="Jour" totalsRowLabel="Total" dataDxfId="21" totalsRowDxfId="10">
      <calculatedColumnFormula>TEXT(WEEKDAY(Table1[Date]),"jjjj")</calculatedColumnFormula>
    </tableColumn>
    <tableColumn id="11" name="Date" dataDxfId="20" totalsRowDxfId="9">
      <calculatedColumnFormula>IF(Week_Start&lt;&gt;"",Week_Start,"")</calculatedColumnFormula>
    </tableColumn>
    <tableColumn id="2" name="Heure d'arrivée" dataDxfId="19" totalsRowDxfId="8"/>
    <tableColumn id="3" name="Heure de départ" dataDxfId="18" totalsRowDxfId="7"/>
    <tableColumn id="4" name="Heure d'arrivée 2" dataDxfId="17" totalsRowDxfId="6"/>
    <tableColumn id="5" name="Heure de départ 2" dataDxfId="16" totalsRowDxfId="5"/>
    <tableColumn id="6" name="Heures normales" totalsRowFunction="sum" dataDxfId="15" totalsRowDxfId="4">
      <calculatedColumnFormula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2])))</calculatedColumnFormula>
    </tableColumn>
    <tableColumn id="7" name="Heures supp. (1,5 x tarif)" totalsRowFunction="sum" dataDxfId="14" totalsRowDxfId="3">
      <calculatedColumnFormula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2]))-8,0)</calculatedColumnFormula>
    </tableColumn>
    <tableColumn id="8" name="Heures congés maladie" totalsRowFunction="sum" dataDxfId="13" totalsRowDxfId="2"/>
    <tableColumn id="9" name="Heures de congés" totalsRowFunction="sum" dataDxfId="12" totalsRowDxfId="1"/>
    <tableColumn id="10" name="Paie totale" totalsRowFunction="sum" dataDxfId="11" totalsRowDxfId="0">
      <calculatedColumnFormula>(Table1[Heures normales]*Hourly_Rate)+(Table1[Heures supp. (1,5 x tarif)]*(1.5*Hourly_Rate))+(Table1[Heures congés maladie]*Hourly_Rate)+(Table1[Heures de congés]*Hourly_Rate)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Horizon">
  <a:themeElements>
    <a:clrScheme name="Brise">
      <a:dk1>
        <a:sysClr val="windowText" lastClr="000000"/>
      </a:dk1>
      <a:lt1>
        <a:sysClr val="window" lastClr="FFFFFF"/>
      </a:lt1>
      <a:dk2>
        <a:srgbClr val="09213B"/>
      </a:dk2>
      <a:lt2>
        <a:srgbClr val="D5EDF4"/>
      </a:lt2>
      <a:accent1>
        <a:srgbClr val="2C7C9F"/>
      </a:accent1>
      <a:accent2>
        <a:srgbClr val="244A58"/>
      </a:accent2>
      <a:accent3>
        <a:srgbClr val="E2751D"/>
      </a:accent3>
      <a:accent4>
        <a:srgbClr val="FFB400"/>
      </a:accent4>
      <a:accent5>
        <a:srgbClr val="7EB606"/>
      </a:accent5>
      <a:accent6>
        <a:srgbClr val="C00000"/>
      </a:accent6>
      <a:hlink>
        <a:srgbClr val="7030A0"/>
      </a:hlink>
      <a:folHlink>
        <a:srgbClr val="00B0F0"/>
      </a:folHlink>
    </a:clrScheme>
    <a:fontScheme name="Horizon">
      <a:majorFont>
        <a:latin typeface="Arial Narrow"/>
        <a:ea typeface=""/>
        <a:cs typeface=""/>
        <a:font script="Jpan" typeface="ＭＳ ゴシック"/>
        <a:font script="Hang" typeface="HY얕은샘물M"/>
        <a:font script="Hans" typeface="方正姚体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Arial Narrow"/>
        <a:ea typeface=""/>
        <a:cs typeface=""/>
        <a:font script="Jpan" typeface="ＭＳ ゴシック"/>
        <a:font script="Hang" typeface="HY얕은샘물M"/>
        <a:font script="Hans" typeface="方正姚体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Horizon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2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2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2924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34925" h="47625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6000"/>
                <a:shade val="100000"/>
                <a:alpha val="100000"/>
                <a:satMod val="140000"/>
              </a:schemeClr>
            </a:gs>
            <a:gs pos="31000">
              <a:schemeClr val="phClr">
                <a:tint val="100000"/>
                <a:shade val="90000"/>
                <a:alpha val="100000"/>
              </a:schemeClr>
            </a:gs>
            <a:gs pos="100000">
              <a:schemeClr val="phClr">
                <a:tint val="100000"/>
                <a:shade val="80000"/>
                <a:alpha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hade val="100000"/>
                <a:alpha val="100000"/>
                <a:satMod val="180000"/>
              </a:schemeClr>
            </a:gs>
            <a:gs pos="41000">
              <a:schemeClr val="phClr">
                <a:tint val="100000"/>
                <a:shade val="100000"/>
                <a:alpha val="100000"/>
                <a:satMod val="150000"/>
              </a:schemeClr>
            </a:gs>
            <a:gs pos="100000">
              <a:schemeClr val="phClr">
                <a:tint val="100000"/>
                <a:shade val="65000"/>
                <a:alpha val="100000"/>
              </a:schemeClr>
            </a:gs>
          </a:gsLst>
          <a:path path="circle">
            <a:fillToRect l="50000" t="8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  <pageSetUpPr fitToPage="1"/>
  </sheetPr>
  <dimension ref="B1:L25"/>
  <sheetViews>
    <sheetView showGridLines="0" showZeros="0" tabSelected="1" topLeftCell="A3" workbookViewId="0">
      <selection activeCell="J11" sqref="J11"/>
    </sheetView>
  </sheetViews>
  <sheetFormatPr baseColWidth="10" defaultColWidth="8.83203125" defaultRowHeight="15" x14ac:dyDescent="0"/>
  <cols>
    <col min="1" max="1" width="2" style="6" customWidth="1"/>
    <col min="2" max="2" width="14.6640625" style="6" customWidth="1"/>
    <col min="3" max="8" width="11.6640625" style="6" customWidth="1"/>
    <col min="9" max="9" width="13" style="6" customWidth="1"/>
    <col min="10" max="10" width="14" style="6" customWidth="1"/>
    <col min="11" max="12" width="11.6640625" style="6" customWidth="1"/>
    <col min="13" max="16384" width="8.83203125" style="6"/>
  </cols>
  <sheetData>
    <row r="1" spans="2:12" ht="34.5" customHeight="1" thickBot="1">
      <c r="B1" s="19" t="s">
        <v>2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53" customHeight="1" thickTop="1" thickBot="1">
      <c r="B2" s="22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7" customHeight="1" thickTop="1">
      <c r="B3" s="20" t="s">
        <v>21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2" ht="17" customHeight="1"/>
    <row r="5" spans="2:12" ht="17" customHeight="1">
      <c r="B5" s="9" t="s">
        <v>3</v>
      </c>
      <c r="C5" s="8">
        <v>42592</v>
      </c>
    </row>
    <row r="6" spans="2:12" ht="17" customHeight="1">
      <c r="B6" s="9" t="s">
        <v>23</v>
      </c>
      <c r="C6" s="10" t="s">
        <v>4</v>
      </c>
    </row>
    <row r="7" spans="2:12" ht="17" customHeight="1">
      <c r="B7" s="9" t="s">
        <v>22</v>
      </c>
      <c r="C7" s="10" t="s">
        <v>5</v>
      </c>
    </row>
    <row r="8" spans="2:12" ht="17" customHeight="1">
      <c r="B8" s="9" t="s">
        <v>7</v>
      </c>
      <c r="C8" s="10" t="s">
        <v>6</v>
      </c>
    </row>
    <row r="9" spans="2:12" ht="17" customHeight="1"/>
    <row r="10" spans="2:12">
      <c r="B10" s="9" t="s">
        <v>9</v>
      </c>
      <c r="C10" s="13">
        <v>50</v>
      </c>
    </row>
    <row r="11" spans="2:12" ht="30">
      <c r="B11" s="14" t="s">
        <v>8</v>
      </c>
      <c r="C11" s="5" t="s">
        <v>0</v>
      </c>
      <c r="D11" s="15" t="s">
        <v>10</v>
      </c>
      <c r="E11" s="15" t="s">
        <v>11</v>
      </c>
      <c r="F11" s="15" t="s">
        <v>12</v>
      </c>
      <c r="G11" s="15" t="s">
        <v>13</v>
      </c>
      <c r="H11" s="17" t="s">
        <v>14</v>
      </c>
      <c r="I11" s="17" t="s">
        <v>15</v>
      </c>
      <c r="J11" s="17" t="s">
        <v>17</v>
      </c>
      <c r="K11" s="17" t="s">
        <v>16</v>
      </c>
      <c r="L11" s="17" t="s">
        <v>18</v>
      </c>
    </row>
    <row r="12" spans="2:12" ht="21" customHeight="1">
      <c r="B12" s="12" t="str">
        <f>TEXT(WEEKDAY(Table1[Date]),"jjjj")</f>
        <v>jjjj</v>
      </c>
      <c r="C12" s="7">
        <f>IF(Week_Start&lt;&gt;"",Week_Start,"")</f>
        <v>42592</v>
      </c>
      <c r="D12" s="16">
        <v>0.33333333333333331</v>
      </c>
      <c r="E12" s="16">
        <v>0.45833333333333331</v>
      </c>
      <c r="F12" s="16">
        <v>0.5</v>
      </c>
      <c r="G12" s="16">
        <v>0.58333333333333337</v>
      </c>
      <c r="H12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2])))</f>
        <v>5.0000000000000009</v>
      </c>
      <c r="I12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2]))-8,0)</f>
        <v>0</v>
      </c>
      <c r="J12" s="6">
        <v>3</v>
      </c>
      <c r="L12" s="11">
        <f>(Table1[Heures normales]*Hourly_Rate)+(Table1[Heures supp. (1,5 x tarif)]*(1.5*Hourly_Rate))+(Table1[Heures congés maladie]*Hourly_Rate)+(Table1[Heures de congés]*Hourly_Rate)</f>
        <v>400.00000000000006</v>
      </c>
    </row>
    <row r="13" spans="2:12" ht="21" customHeight="1">
      <c r="B13" s="12" t="str">
        <f>TEXT(WEEKDAY(Table1[Date]),"jjjj")</f>
        <v>jjjj</v>
      </c>
      <c r="C13" s="7">
        <f>IF(Week_Start&lt;&gt;"",Week_Start+1,"")</f>
        <v>42593</v>
      </c>
      <c r="D13" s="16">
        <v>0.95833333333333337</v>
      </c>
      <c r="E13" s="16">
        <v>0.125</v>
      </c>
      <c r="F13" s="16">
        <v>0.16666666666666666</v>
      </c>
      <c r="G13" s="16">
        <v>0.41666666666666669</v>
      </c>
      <c r="H13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2])))</f>
        <v>8</v>
      </c>
      <c r="I13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2]))-8,0)</f>
        <v>2</v>
      </c>
      <c r="L13" s="11">
        <f>(Table1[Heures normales]*Hourly_Rate)+(Table1[Heures supp. (1,5 x tarif)]*(1.5*Hourly_Rate))+(Table1[Heures congés maladie]*Hourly_Rate)+(Table1[Heures de congés]*Hourly_Rate)</f>
        <v>550</v>
      </c>
    </row>
    <row r="14" spans="2:12" ht="21" customHeight="1">
      <c r="B14" s="12" t="str">
        <f>TEXT(WEEKDAY(Table1[Date]),"jjjj")</f>
        <v>jjjj</v>
      </c>
      <c r="C14" s="7">
        <f>IF(Week_Start&lt;&gt;"",Week_Start+2,"")</f>
        <v>42594</v>
      </c>
      <c r="D14" s="16">
        <v>0.33333333333333331</v>
      </c>
      <c r="E14" s="16">
        <v>0.41666666666666669</v>
      </c>
      <c r="F14" s="16"/>
      <c r="G14" s="16"/>
      <c r="H14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2])))</f>
        <v>2.0000000000000009</v>
      </c>
      <c r="I14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2]))-8,0)</f>
        <v>0</v>
      </c>
      <c r="K14" s="6">
        <v>6</v>
      </c>
      <c r="L14" s="11">
        <f>(Table1[Heures normales]*Hourly_Rate)+(Table1[Heures supp. (1,5 x tarif)]*(1.5*Hourly_Rate))+(Table1[Heures congés maladie]*Hourly_Rate)+(Table1[Heures de congés]*Hourly_Rate)</f>
        <v>400.00000000000006</v>
      </c>
    </row>
    <row r="15" spans="2:12" ht="21" customHeight="1">
      <c r="B15" s="12" t="str">
        <f>TEXT(WEEKDAY(Table1[Date]),"jjjj")</f>
        <v>jjjj</v>
      </c>
      <c r="C15" s="7">
        <f>IF(Week_Start&lt;&gt;"",Week_Start+3,"")</f>
        <v>42595</v>
      </c>
      <c r="D15" s="16"/>
      <c r="E15" s="16"/>
      <c r="F15" s="16"/>
      <c r="G15" s="16"/>
      <c r="H15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2])))</f>
        <v>0</v>
      </c>
      <c r="I15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2]))-8,0)</f>
        <v>0</v>
      </c>
      <c r="L15" s="11">
        <f>(Table1[Heures normales]*Hourly_Rate)+(Table1[Heures supp. (1,5 x tarif)]*(1.5*Hourly_Rate))+(Table1[Heures congés maladie]*Hourly_Rate)+(Table1[Heures de congés]*Hourly_Rate)</f>
        <v>0</v>
      </c>
    </row>
    <row r="16" spans="2:12" ht="21" customHeight="1">
      <c r="B16" s="12" t="str">
        <f>TEXT(WEEKDAY(Table1[Date]),"jjjj")</f>
        <v>jjjj</v>
      </c>
      <c r="C16" s="7">
        <f>IF(Week_Start&lt;&gt;"",Week_Start+4,"")</f>
        <v>42596</v>
      </c>
      <c r="D16" s="16"/>
      <c r="E16" s="16"/>
      <c r="F16" s="16"/>
      <c r="G16" s="16"/>
      <c r="H16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2])))</f>
        <v>0</v>
      </c>
      <c r="I16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2]))-8,0)</f>
        <v>0</v>
      </c>
      <c r="L16" s="11">
        <f>(Table1[Heures normales]*Hourly_Rate)+(Table1[Heures supp. (1,5 x tarif)]*(1.5*Hourly_Rate))+(Table1[Heures congés maladie]*Hourly_Rate)+(Table1[Heures de congés]*Hourly_Rate)</f>
        <v>0</v>
      </c>
    </row>
    <row r="17" spans="2:12" ht="21" customHeight="1">
      <c r="B17" s="12" t="str">
        <f>TEXT(WEEKDAY(Table1[Date]),"jjjj")</f>
        <v>jjjj</v>
      </c>
      <c r="C17" s="7">
        <f>IF(Week_Start&lt;&gt;"",Week_Start+5,"")</f>
        <v>42597</v>
      </c>
      <c r="D17" s="16"/>
      <c r="E17" s="16"/>
      <c r="F17" s="16"/>
      <c r="G17" s="16"/>
      <c r="H17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2])))</f>
        <v>0</v>
      </c>
      <c r="I17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2]))-8,0)</f>
        <v>0</v>
      </c>
      <c r="L17" s="11">
        <f>(Table1[Heures normales]*Hourly_Rate)+(Table1[Heures supp. (1,5 x tarif)]*(1.5*Hourly_Rate))+(Table1[Heures congés maladie]*Hourly_Rate)+(Table1[Heures de congés]*Hourly_Rate)</f>
        <v>0</v>
      </c>
    </row>
    <row r="18" spans="2:12" ht="21" customHeight="1">
      <c r="B18" s="12" t="str">
        <f>TEXT(WEEKDAY(Table1[Date]),"jjjj")</f>
        <v>jjjj</v>
      </c>
      <c r="C18" s="7">
        <f>IF(Week_Start&lt;&gt;"",Week_Start+6,"")</f>
        <v>42598</v>
      </c>
      <c r="D18" s="16"/>
      <c r="E18" s="16"/>
      <c r="F18" s="16"/>
      <c r="G18" s="16"/>
      <c r="H18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2])))</f>
        <v>0</v>
      </c>
      <c r="I18" s="6">
        <f>IF(24*(IF(Table1[Heure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2]))&gt;8,24*(IF(Table1[Heure d''arrivée]&gt;Table1[Heure de départ],Table1[Heure de départ]+1-Table1[Heure d''arrivée],Table1[Heure de départ]-Table1[Heure d''arrivée])+IF(Table1[Heure d''arrivée 2]&gt;Table1[Heure de départ 2],Table1[Heure de départ 2]+1-Table1[Heure d''arrivée 2],Table1[Heure de départ 2]-Table1[Heure d''arrivée 2]))-8,0)</f>
        <v>0</v>
      </c>
      <c r="L18" s="11">
        <f>(Table1[Heures normales]*Hourly_Rate)+(Table1[Heures supp. (1,5 x tarif)]*(1.5*Hourly_Rate))+(Table1[Heures congés maladie]*Hourly_Rate)+(Table1[Heures de congés]*Hourly_Rate)</f>
        <v>0</v>
      </c>
    </row>
    <row r="19" spans="2:12" ht="21" customHeight="1">
      <c r="B19" s="6" t="s">
        <v>1</v>
      </c>
      <c r="H19" s="6">
        <f>SUBTOTAL(109,Table1[Heures normales])</f>
        <v>15</v>
      </c>
      <c r="I19" s="6">
        <f>SUBTOTAL(109,Table1[Heures supp. (1,5 x tarif)])</f>
        <v>2</v>
      </c>
      <c r="J19" s="6">
        <f>SUBTOTAL(109,Table1[Heures congés maladie])</f>
        <v>3</v>
      </c>
      <c r="K19" s="6">
        <f>SUBTOTAL(109,Table1[Heures de congés])</f>
        <v>6</v>
      </c>
      <c r="L19" s="11">
        <f>SUBTOTAL(109,Table1[Paie totale])</f>
        <v>1350</v>
      </c>
    </row>
    <row r="21" spans="2:12">
      <c r="J21" s="21"/>
      <c r="K21" s="21"/>
    </row>
    <row r="22" spans="2:12" ht="20.25" customHeight="1">
      <c r="B22" s="2"/>
      <c r="C22" s="2"/>
      <c r="D22" s="2"/>
      <c r="E22" s="2"/>
      <c r="K22" s="3"/>
      <c r="L22" s="3"/>
    </row>
    <row r="23" spans="2:12">
      <c r="B23" s="1" t="s">
        <v>24</v>
      </c>
      <c r="C23" s="1"/>
      <c r="D23" s="1"/>
      <c r="E23" s="1"/>
      <c r="K23" s="1" t="s">
        <v>0</v>
      </c>
      <c r="L23" s="1"/>
    </row>
    <row r="24" spans="2:12" ht="37.5" customHeight="1">
      <c r="B24" s="2"/>
      <c r="C24" s="2"/>
      <c r="D24" s="2"/>
      <c r="E24" s="2"/>
      <c r="K24" s="3"/>
      <c r="L24" s="3"/>
    </row>
    <row r="25" spans="2:12">
      <c r="B25" s="1" t="s">
        <v>19</v>
      </c>
      <c r="C25" s="4"/>
      <c r="D25" s="4"/>
      <c r="E25" s="4"/>
      <c r="K25" s="4" t="s">
        <v>0</v>
      </c>
      <c r="L25" s="4"/>
    </row>
  </sheetData>
  <mergeCells count="4">
    <mergeCell ref="B2:L2"/>
    <mergeCell ref="B1:L1"/>
    <mergeCell ref="B3:L3"/>
    <mergeCell ref="J21:K21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D12:G18">
      <formula1>0</formula1>
      <formula2>0.999305555555556</formula2>
    </dataValidation>
  </dataValidations>
  <pageMargins left="0.5" right="0.5" top="0.75" bottom="0" header="0.5" footer="0"/>
  <headerFooter alignWithMargins="0"/>
  <ignoredErrors>
    <ignoredError sqref="H14:I18 L12:L18" emptyCellReference="1"/>
    <ignoredError sqref="C13 C14:C18" calculatedColumn="1"/>
  </ignoredErrors>
  <drawing r:id="rId1"/>
  <tableParts count="1"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de temps hebdomadaire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SoniaBRessler</cp:lastModifiedBy>
  <dcterms:created xsi:type="dcterms:W3CDTF">2000-08-25T01:59:39Z</dcterms:created>
  <dcterms:modified xsi:type="dcterms:W3CDTF">2011-08-24T06:59:03Z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